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RB_OFFO\1. โครงสร้างราคา\2_7_69_สงครามอิหร่าน\2. รายงานราคาหลังประชุม กบน\"/>
    </mc:Choice>
  </mc:AlternateContent>
  <xr:revisionPtr revIDLastSave="0" documentId="13_ncr:1_{A14F6CAD-0E3C-44B4-883D-637D9E493BC6}" xr6:coauthVersionLast="47" xr6:coauthVersionMax="47" xr10:uidLastSave="{00000000-0000-0000-0000-000000000000}"/>
  <bookViews>
    <workbookView xWindow="-28920" yWindow="-120" windowWidth="29040" windowHeight="15720" xr2:uid="{17E02C7F-031E-43FD-BA70-C94DC721F2E3}"/>
  </bookViews>
  <sheets>
    <sheet name="อัตราเงินกองทุนฯ ณ 3 ก.ค.69" sheetId="216" r:id="rId1"/>
    <sheet name="หลังปรับ(1)" sheetId="81" state="hidden" r:id="rId2"/>
  </sheets>
  <externalReferences>
    <externalReference r:id="rId3"/>
    <externalReference r:id="rId4"/>
  </externalReferences>
  <definedNames>
    <definedName name="\a">#REF!</definedName>
    <definedName name="__123Graph_A1" hidden="1">'[1]CRUDE-D'!#REF!</definedName>
    <definedName name="__123Graph_ABRENT" hidden="1">'[1]CRUDE-D'!#REF!</definedName>
    <definedName name="__123Graph_ACR" hidden="1">'[1]CRUDE-D'!#REF!</definedName>
    <definedName name="__123Graph_ACR2" hidden="1">'[1]CRUDE-D'!#REF!</definedName>
    <definedName name="__123Graph_ACR20" hidden="1">'[1]CRUDE-D'!#REF!</definedName>
    <definedName name="__123Graph_ACR3" hidden="1">'[1]CRUDE-D'!#REF!</definedName>
    <definedName name="__123Graph_ACR4" hidden="1">'[1]CRUDE-D'!#REF!</definedName>
    <definedName name="__123Graph_ACR5" hidden="1">'[1]CRUDE-D'!#REF!</definedName>
    <definedName name="__123Graph_ACRU" hidden="1">'[1]CRUDE-D'!#REF!</definedName>
    <definedName name="__123Graph_ACRU4" hidden="1">'[1]CRUDE-D'!#REF!</definedName>
    <definedName name="__123Graph_ADIBAI" hidden="1">'[1]CRUDE-D'!#REF!</definedName>
    <definedName name="__123Graph_ADUBAI" hidden="1">'[1]CRUDE-D'!#REF!</definedName>
    <definedName name="__123Graph_AF1" hidden="1">[1]POSTF1!#REF!</definedName>
    <definedName name="__123Graph_AF2" hidden="1">[1]POSTF1!#REF!</definedName>
    <definedName name="__123Graph_AF3" hidden="1">[1]POSTF1!#REF!</definedName>
    <definedName name="__123Graph_AF4" hidden="1">[1]POSTF1!#REF!</definedName>
    <definedName name="__123Graph_AFO" hidden="1">'[1]S''PORE-D'!#REF!</definedName>
    <definedName name="__123Graph_AFO180" hidden="1">'[1]S''PORE-D'!#REF!</definedName>
    <definedName name="__123Graph_AFOLS" hidden="1">'[1]S''PORE-D'!#REF!</definedName>
    <definedName name="__123Graph_AHD1" hidden="1">[1]POSTHD1!#REF!</definedName>
    <definedName name="__123Graph_AHD2" hidden="1">[1]POSTHD1!#REF!</definedName>
    <definedName name="__123Graph_AHD3" hidden="1">[1]POSTHD1!#REF!</definedName>
    <definedName name="__123Graph_AHD4" hidden="1">[1]POSTHD1!#REF!</definedName>
    <definedName name="__123Graph_AHD5" hidden="1">[1]POSTHD1!#REF!</definedName>
    <definedName name="__123Graph_AHSD" hidden="1">'[1]S''PORE-D'!#REF!</definedName>
    <definedName name="__123Graph_AJA" hidden="1">'[1]CRUDE-D'!#REF!</definedName>
    <definedName name="__123Graph_AJA2" hidden="1">'[1]S''PORE-D'!#REF!</definedName>
    <definedName name="__123Graph_ALPG1" hidden="1">[1]POSTLPG!#REF!</definedName>
    <definedName name="__123Graph_ALPG2" hidden="1">[1]POSTLPG!#REF!</definedName>
    <definedName name="__123Graph_ALPG3" hidden="1">[1]POSTLPG!#REF!</definedName>
    <definedName name="__123Graph_ALPG4" hidden="1">[1]POSTLPG!#REF!</definedName>
    <definedName name="__123Graph_ALPG5" hidden="1">[1]POSTLPG!#REF!</definedName>
    <definedName name="__123Graph_AOM" hidden="1">'[1]CRUDE-D'!#REF!</definedName>
    <definedName name="__123Graph_AOMAN" hidden="1">'[1]CRUDE-D'!#REF!</definedName>
    <definedName name="__123Graph_AP20" hidden="1">'[1]S''PORE-D'!#REF!</definedName>
    <definedName name="__123Graph_APICCR" hidden="1">'[1]CRUDE-D'!#REF!</definedName>
    <definedName name="__123Graph_APICPRO" hidden="1">'[1]S''PORE-D'!#REF!</definedName>
    <definedName name="__123Graph_APICULG" hidden="1">'[1]PO97(02)'!#REF!</definedName>
    <definedName name="__123Graph_APOSTF" hidden="1">[1]POSTF1!#REF!</definedName>
    <definedName name="__123Graph_APOSTHD" hidden="1">[1]POSTHD1!#REF!</definedName>
    <definedName name="__123Graph_APOSTLPG" hidden="1">[1]POSTLPG!#REF!</definedName>
    <definedName name="__123Graph_APOSTULG" hidden="1">'[1]PO97(02)'!#REF!</definedName>
    <definedName name="__123Graph_APRO" hidden="1">'[1]S''PORE-D'!#REF!</definedName>
    <definedName name="__123Graph_APRO93" hidden="1">'[1]S''PORE-D'!#REF!</definedName>
    <definedName name="__123Graph_ASA" hidden="1">'[1]CRUDE-D'!#REF!</definedName>
    <definedName name="__123Graph_ASP1" hidden="1">'[1]S''PORE-D'!#REF!</definedName>
    <definedName name="__123Graph_ATEM1" hidden="1">'[1]CRUDE-D'!#REF!</definedName>
    <definedName name="__123Graph_ATEMP" hidden="1">'[1]CRUDE-D'!#REF!</definedName>
    <definedName name="__123Graph_ATUK" hidden="1">'[1]CRUDE-D'!#REF!</definedName>
    <definedName name="__123Graph_AULG1" hidden="1">'[1]PO97(02)'!#REF!</definedName>
    <definedName name="__123Graph_AULG2" hidden="1">'[1]PO97(02)'!#REF!</definedName>
    <definedName name="__123Graph_AULG3" hidden="1">'[1]PO97(02)'!#REF!</definedName>
    <definedName name="__123Graph_AULG4" hidden="1">'[1]PO97(02)'!#REF!</definedName>
    <definedName name="__123Graph_AULG5" hidden="1">'[1]PO97(02)'!#REF!</definedName>
    <definedName name="__123Graph_AULG92" hidden="1">'[1]S''PORE-D'!#REF!</definedName>
    <definedName name="__123Graph_AULG95" hidden="1">'[1]S''PORE-D'!#REF!</definedName>
    <definedName name="__123Graph_AULG97" hidden="1">'[1]S''PORE-D'!#REF!</definedName>
    <definedName name="__123Graph_B1" hidden="1">'[1]CRUDE-D'!#REF!</definedName>
    <definedName name="__123Graph_BBRENT" hidden="1">'[1]CRUDE-D'!#REF!</definedName>
    <definedName name="__123Graph_BCR" hidden="1">'[1]CRUDE-D'!#REF!</definedName>
    <definedName name="__123Graph_BCR2" hidden="1">'[1]CRUDE-D'!#REF!</definedName>
    <definedName name="__123Graph_BCR20" hidden="1">'[1]CRUDE-D'!#REF!</definedName>
    <definedName name="__123Graph_BCR3" hidden="1">'[1]CRUDE-D'!#REF!</definedName>
    <definedName name="__123Graph_BCR4" hidden="1">'[1]CRUDE-D'!#REF!</definedName>
    <definedName name="__123Graph_BCR5" hidden="1">'[1]CRUDE-D'!#REF!</definedName>
    <definedName name="__123Graph_BCRU" hidden="1">'[1]CRUDE-D'!#REF!</definedName>
    <definedName name="__123Graph_BCRU4" hidden="1">'[1]CRUDE-D'!#REF!</definedName>
    <definedName name="__123Graph_BF1" hidden="1">[1]POSTF1!#REF!</definedName>
    <definedName name="__123Graph_BF2" hidden="1">[1]POSTF1!#REF!</definedName>
    <definedName name="__123Graph_BF3" hidden="1">[1]POSTF1!#REF!</definedName>
    <definedName name="__123Graph_BF4" hidden="1">[1]POSTF1!#REF!</definedName>
    <definedName name="__123Graph_BFO" hidden="1">'[1]S''PORE-D'!#REF!</definedName>
    <definedName name="__123Graph_BFOLS" hidden="1">'[1]S''PORE-D'!#REF!</definedName>
    <definedName name="__123Graph_BHD1" hidden="1">[1]POSTHD1!#REF!</definedName>
    <definedName name="__123Graph_BHD2" hidden="1">[1]POSTHD1!#REF!</definedName>
    <definedName name="__123Graph_BHD3" hidden="1">[1]POSTHD1!#REF!</definedName>
    <definedName name="__123Graph_BHD4" hidden="1">[1]POSTHD1!#REF!</definedName>
    <definedName name="__123Graph_BHD5" hidden="1">[1]POSTHD1!#REF!</definedName>
    <definedName name="__123Graph_BJA" hidden="1">'[1]CRUDE-D'!#REF!</definedName>
    <definedName name="__123Graph_BJA2" hidden="1">'[1]S''PORE-D'!#REF!</definedName>
    <definedName name="__123Graph_BLPG1" hidden="1">[1]POSTLPG!#REF!</definedName>
    <definedName name="__123Graph_BLPG2" hidden="1">[1]POSTLPG!#REF!</definedName>
    <definedName name="__123Graph_BLPG3" hidden="1">[1]POSTLPG!#REF!</definedName>
    <definedName name="__123Graph_BLPG4" hidden="1">[1]POSTLPG!#REF!</definedName>
    <definedName name="__123Graph_BLPG5" hidden="1">[1]POSTLPG!#REF!</definedName>
    <definedName name="__123Graph_BP20" hidden="1">'[1]S''PORE-D'!#REF!</definedName>
    <definedName name="__123Graph_BPICCR" hidden="1">'[1]CRUDE-D'!#REF!</definedName>
    <definedName name="__123Graph_BPICPRO" hidden="1">'[1]S''PORE-D'!#REF!</definedName>
    <definedName name="__123Graph_BPICULG" hidden="1">'[1]PO97(02)'!#REF!</definedName>
    <definedName name="__123Graph_BPOSTF" hidden="1">[1]POSTF1!#REF!</definedName>
    <definedName name="__123Graph_BPOSTHD" hidden="1">[1]POSTHD1!#REF!</definedName>
    <definedName name="__123Graph_BPOSTLPG" hidden="1">[1]POSTLPG!#REF!</definedName>
    <definedName name="__123Graph_BPOSTULG" hidden="1">'[1]PO97(02)'!#REF!</definedName>
    <definedName name="__123Graph_BPRO" hidden="1">'[1]S''PORE-D'!#REF!</definedName>
    <definedName name="__123Graph_BPRO93" hidden="1">'[1]S''PORE-D'!#REF!</definedName>
    <definedName name="__123Graph_BSA" hidden="1">'[1]CRUDE-D'!#REF!</definedName>
    <definedName name="__123Graph_BSP1" hidden="1">'[1]S''PORE-D'!#REF!</definedName>
    <definedName name="__123Graph_BTUK" hidden="1">'[1]CRUDE-D'!#REF!</definedName>
    <definedName name="__123Graph_BULG1" hidden="1">'[1]PO97(02)'!#REF!</definedName>
    <definedName name="__123Graph_BULG2" hidden="1">'[1]PO97(02)'!#REF!</definedName>
    <definedName name="__123Graph_BULG3" hidden="1">'[1]PO97(02)'!#REF!</definedName>
    <definedName name="__123Graph_BULG4" hidden="1">'[1]PO97(02)'!#REF!</definedName>
    <definedName name="__123Graph_BULG5" hidden="1">'[1]PO97(02)'!#REF!</definedName>
    <definedName name="__123Graph_C1" hidden="1">'[1]CRUDE-D'!#REF!</definedName>
    <definedName name="__123Graph_CBRENT" hidden="1">'[1]CRUDE-D'!#REF!</definedName>
    <definedName name="__123Graph_CCR" hidden="1">'[1]CRUDE-D'!#REF!</definedName>
    <definedName name="__123Graph_CCR2" hidden="1">'[1]CRUDE-D'!#REF!</definedName>
    <definedName name="__123Graph_CCR20" hidden="1">'[1]CRUDE-D'!#REF!</definedName>
    <definedName name="__123Graph_CCR3" hidden="1">'[1]CRUDE-D'!#REF!</definedName>
    <definedName name="__123Graph_CCR4" hidden="1">'[1]CRUDE-D'!#REF!</definedName>
    <definedName name="__123Graph_CCR5" hidden="1">'[1]CRUDE-D'!#REF!</definedName>
    <definedName name="__123Graph_CCRU" hidden="1">'[1]CRUDE-D'!#REF!</definedName>
    <definedName name="__123Graph_CCRU4" hidden="1">'[1]CRUDE-D'!#REF!</definedName>
    <definedName name="__123Graph_CF1" hidden="1">[1]POSTF1!#REF!</definedName>
    <definedName name="__123Graph_CF2" hidden="1">[1]POSTF1!#REF!</definedName>
    <definedName name="__123Graph_CF3" hidden="1">[1]POSTF1!#REF!</definedName>
    <definedName name="__123Graph_CF4" hidden="1">[1]POSTF1!#REF!</definedName>
    <definedName name="__123Graph_CFO" hidden="1">'[1]S''PORE-D'!#REF!</definedName>
    <definedName name="__123Graph_CFOLS" hidden="1">'[1]S''PORE-D'!#REF!</definedName>
    <definedName name="__123Graph_CHD1" hidden="1">[1]POSTHD1!#REF!</definedName>
    <definedName name="__123Graph_CHD2" hidden="1">[1]POSTHD1!#REF!</definedName>
    <definedName name="__123Graph_CHD3" hidden="1">[1]POSTHD1!#REF!</definedName>
    <definedName name="__123Graph_CHD4" hidden="1">[1]POSTHD1!#REF!</definedName>
    <definedName name="__123Graph_CHD5" hidden="1">[1]POSTHD1!#REF!</definedName>
    <definedName name="__123Graph_CJA" hidden="1">'[1]CRUDE-D'!#REF!</definedName>
    <definedName name="__123Graph_CJA2" hidden="1">'[1]S''PORE-D'!#REF!</definedName>
    <definedName name="__123Graph_CLPG1" hidden="1">[1]POSTLPG!#REF!</definedName>
    <definedName name="__123Graph_CLPG2" hidden="1">[1]POSTLPG!#REF!</definedName>
    <definedName name="__123Graph_CLPG3" hidden="1">[1]POSTLPG!#REF!</definedName>
    <definedName name="__123Graph_CLPG4" hidden="1">[1]POSTLPG!#REF!</definedName>
    <definedName name="__123Graph_CLPG5" hidden="1">[1]POSTLPG!#REF!</definedName>
    <definedName name="__123Graph_CP20" hidden="1">'[1]S''PORE-D'!#REF!</definedName>
    <definedName name="__123Graph_CPICCR" hidden="1">'[1]CRUDE-D'!#REF!</definedName>
    <definedName name="__123Graph_CPICPRO" hidden="1">'[1]S''PORE-D'!#REF!</definedName>
    <definedName name="__123Graph_CPICULG" hidden="1">'[1]PO97(02)'!#REF!</definedName>
    <definedName name="__123Graph_CPOSTF" hidden="1">[1]POSTF1!#REF!</definedName>
    <definedName name="__123Graph_CPOSTHD" hidden="1">[1]POSTHD1!#REF!</definedName>
    <definedName name="__123Graph_CPOSTLPG" hidden="1">[1]POSTLPG!#REF!</definedName>
    <definedName name="__123Graph_CPOSTULG" hidden="1">'[1]PO97(02)'!#REF!</definedName>
    <definedName name="__123Graph_CPRO" hidden="1">'[1]S''PORE-D'!#REF!</definedName>
    <definedName name="__123Graph_CPRO93" hidden="1">'[1]S''PORE-D'!#REF!</definedName>
    <definedName name="__123Graph_CSA" hidden="1">'[1]CRUDE-D'!#REF!</definedName>
    <definedName name="__123Graph_CSP1" hidden="1">'[1]S''PORE-D'!#REF!</definedName>
    <definedName name="__123Graph_CTEM1" hidden="1">'[1]CRUDE-D'!#REF!</definedName>
    <definedName name="__123Graph_CTEMP" hidden="1">'[1]CRUDE-D'!#REF!</definedName>
    <definedName name="__123Graph_CTUK" hidden="1">'[1]CRUDE-D'!#REF!</definedName>
    <definedName name="__123Graph_CULG1" hidden="1">'[1]PO97(02)'!#REF!</definedName>
    <definedName name="__123Graph_CULG2" hidden="1">'[1]PO97(02)'!#REF!</definedName>
    <definedName name="__123Graph_CULG3" hidden="1">'[1]PO97(02)'!#REF!</definedName>
    <definedName name="__123Graph_CULG4" hidden="1">'[1]PO97(02)'!#REF!</definedName>
    <definedName name="__123Graph_CULG5" hidden="1">'[1]PO97(02)'!#REF!</definedName>
    <definedName name="__123Graph_D1" hidden="1">'[1]CRUDE-D'!#REF!</definedName>
    <definedName name="__123Graph_DBRENT" hidden="1">'[1]CRUDE-D'!#REF!</definedName>
    <definedName name="__123Graph_DCR" hidden="1">'[1]CRUDE-D'!#REF!</definedName>
    <definedName name="__123Graph_DCR2" hidden="1">'[1]CRUDE-D'!#REF!</definedName>
    <definedName name="__123Graph_DCR20" hidden="1">'[1]CRUDE-D'!#REF!</definedName>
    <definedName name="__123Graph_DCR3" hidden="1">'[1]CRUDE-D'!#REF!</definedName>
    <definedName name="__123Graph_DCR4" hidden="1">'[1]CRUDE-D'!#REF!</definedName>
    <definedName name="__123Graph_DCR5" hidden="1">'[1]CRUDE-D'!#REF!</definedName>
    <definedName name="__123Graph_DCRU" hidden="1">'[1]CRUDE-D'!#REF!</definedName>
    <definedName name="__123Graph_DCRU4" hidden="1">'[1]CRUDE-D'!#REF!</definedName>
    <definedName name="__123Graph_DF1" hidden="1">[1]POSTF1!#REF!</definedName>
    <definedName name="__123Graph_DF2" hidden="1">[1]POSTF1!#REF!</definedName>
    <definedName name="__123Graph_DF3" hidden="1">[1]POSTF1!#REF!</definedName>
    <definedName name="__123Graph_DF4" hidden="1">[1]POSTF1!#REF!</definedName>
    <definedName name="__123Graph_DFO" hidden="1">'[1]S''PORE-D'!#REF!</definedName>
    <definedName name="__123Graph_DHD2" hidden="1">[1]POSTHD1!#REF!</definedName>
    <definedName name="__123Graph_DHD3" hidden="1">[1]POSTHD1!#REF!</definedName>
    <definedName name="__123Graph_DHD4" hidden="1">[1]POSTHD1!#REF!</definedName>
    <definedName name="__123Graph_DHD5" hidden="1">[1]POSTHD1!#REF!</definedName>
    <definedName name="__123Graph_DJA" hidden="1">'[1]CRUDE-D'!#REF!</definedName>
    <definedName name="__123Graph_DJA2" hidden="1">'[1]S''PORE-D'!#REF!</definedName>
    <definedName name="__123Graph_DLPG1" hidden="1">[1]POSTLPG!#REF!</definedName>
    <definedName name="__123Graph_DLPG2" hidden="1">[1]POSTLPG!#REF!</definedName>
    <definedName name="__123Graph_DLPG3" hidden="1">[1]POSTLPG!#REF!</definedName>
    <definedName name="__123Graph_DLPG4" hidden="1">[1]POSTLPG!#REF!</definedName>
    <definedName name="__123Graph_DLPG5" hidden="1">[1]POSTLPG!#REF!</definedName>
    <definedName name="__123Graph_DP20" hidden="1">'[1]S''PORE-D'!#REF!</definedName>
    <definedName name="__123Graph_DPICCR" hidden="1">'[1]CRUDE-D'!#REF!</definedName>
    <definedName name="__123Graph_DPICPRO" hidden="1">'[1]S''PORE-D'!#REF!</definedName>
    <definedName name="__123Graph_DPICULG" hidden="1">'[1]PO97(02)'!#REF!</definedName>
    <definedName name="__123Graph_DPOSTF" hidden="1">[1]POSTF1!#REF!</definedName>
    <definedName name="__123Graph_DPOSTHD" hidden="1">[1]POSTHD1!#REF!</definedName>
    <definedName name="__123Graph_DPOSTLPG" hidden="1">[1]POSTLPG!#REF!</definedName>
    <definedName name="__123Graph_DPOSTULG" hidden="1">'[1]PO97(02)'!#REF!</definedName>
    <definedName name="__123Graph_DPRO" hidden="1">'[1]S''PORE-D'!#REF!</definedName>
    <definedName name="__123Graph_DPRO93" hidden="1">'[1]S''PORE-D'!#REF!</definedName>
    <definedName name="__123Graph_DSA" hidden="1">'[1]CRUDE-D'!#REF!</definedName>
    <definedName name="__123Graph_DSP1" hidden="1">'[1]S''PORE-D'!#REF!</definedName>
    <definedName name="__123Graph_DTUK" hidden="1">'[1]CRUDE-D'!#REF!</definedName>
    <definedName name="__123Graph_DULG1" hidden="1">'[1]PO97(02)'!#REF!</definedName>
    <definedName name="__123Graph_DULG2" hidden="1">'[1]PO97(02)'!#REF!</definedName>
    <definedName name="__123Graph_DULG3" hidden="1">'[1]PO97(02)'!#REF!</definedName>
    <definedName name="__123Graph_DULG4" hidden="1">'[1]PO97(02)'!#REF!</definedName>
    <definedName name="__123Graph_DULG5" hidden="1">'[1]PO97(02)'!#REF!</definedName>
    <definedName name="__123Graph_E1" hidden="1">'[1]CRUDE-D'!#REF!</definedName>
    <definedName name="__123Graph_EBRENT" hidden="1">'[1]CRUDE-D'!#REF!</definedName>
    <definedName name="__123Graph_ECR" hidden="1">'[1]CRUDE-D'!#REF!</definedName>
    <definedName name="__123Graph_ECR2" hidden="1">'[1]CRUDE-D'!#REF!</definedName>
    <definedName name="__123Graph_ECR20" hidden="1">'[1]CRUDE-D'!#REF!</definedName>
    <definedName name="__123Graph_ECR3" hidden="1">'[1]CRUDE-D'!#REF!</definedName>
    <definedName name="__123Graph_ECR4" hidden="1">'[1]CRUDE-D'!#REF!</definedName>
    <definedName name="__123Graph_ECR5" hidden="1">'[1]CRUDE-D'!#REF!</definedName>
    <definedName name="__123Graph_ECRU" hidden="1">'[1]CRUDE-D'!#REF!</definedName>
    <definedName name="__123Graph_ECRU4" hidden="1">'[1]CRUDE-D'!#REF!</definedName>
    <definedName name="__123Graph_EHD1" hidden="1">[1]POSTHD1!#REF!</definedName>
    <definedName name="__123Graph_EJA" hidden="1">'[1]CRUDE-D'!#REF!</definedName>
    <definedName name="__123Graph_EPICCR" hidden="1">'[1]CRUDE-D'!#REF!</definedName>
    <definedName name="__123Graph_ESA" hidden="1">'[1]CRUDE-D'!#REF!</definedName>
    <definedName name="__123Graph_ETUK" hidden="1">'[1]CRUDE-D'!#REF!</definedName>
    <definedName name="__123Graph_X1" hidden="1">'[1]CRUDE-D'!#REF!</definedName>
    <definedName name="__123Graph_XCR" hidden="1">'[1]CRUDE-D'!#REF!</definedName>
    <definedName name="__123Graph_XF1" hidden="1">[1]POSTF1!#REF!</definedName>
    <definedName name="__123Graph_XF2" hidden="1">[1]POSTF1!#REF!</definedName>
    <definedName name="__123Graph_XF3" hidden="1">[1]POSTF1!#REF!</definedName>
    <definedName name="__123Graph_XF4" hidden="1">[1]POSTF1!#REF!</definedName>
    <definedName name="__123Graph_XFO" hidden="1">'[1]S''PORE-D'!#REF!</definedName>
    <definedName name="__123Graph_XFO180" hidden="1">'[1]S''PORE-D'!#REF!</definedName>
    <definedName name="__123Graph_XFOLS" hidden="1">'[1]S''PORE-D'!#REF!</definedName>
    <definedName name="__123Graph_XHD1" hidden="1">[1]POSTHD1!#REF!</definedName>
    <definedName name="__123Graph_XHD2" hidden="1">[1]POSTHD1!#REF!</definedName>
    <definedName name="__123Graph_XHD3" hidden="1">[1]POSTHD1!#REF!</definedName>
    <definedName name="__123Graph_XHD4" hidden="1">[1]POSTHD1!#REF!</definedName>
    <definedName name="__123Graph_XHD5" hidden="1">[1]POSTHD1!#REF!</definedName>
    <definedName name="__123Graph_XHSD" hidden="1">'[1]S''PORE-D'!#REF!</definedName>
    <definedName name="__123Graph_XJA2" hidden="1">'[1]S''PORE-D'!#REF!</definedName>
    <definedName name="__123Graph_XLPG1" hidden="1">[1]POSTLPG!#REF!</definedName>
    <definedName name="__123Graph_XLPG2" hidden="1">[1]POSTLPG!#REF!</definedName>
    <definedName name="__123Graph_XLPG3" hidden="1">[1]POSTLPG!#REF!</definedName>
    <definedName name="__123Graph_XLPG4" hidden="1">[1]POSTLPG!#REF!</definedName>
    <definedName name="__123Graph_XLPG5" hidden="1">[1]POSTLPG!#REF!</definedName>
    <definedName name="__123Graph_XP20" hidden="1">'[1]S''PORE-D'!#REF!</definedName>
    <definedName name="__123Graph_XPICPRO" hidden="1">'[1]S''PORE-D'!#REF!</definedName>
    <definedName name="__123Graph_XPICULG" hidden="1">'[1]PO97(02)'!#REF!</definedName>
    <definedName name="__123Graph_XPOSTF" hidden="1">[1]POSTF1!#REF!</definedName>
    <definedName name="__123Graph_XPOSTHD" hidden="1">[1]POSTHD1!#REF!</definedName>
    <definedName name="__123Graph_XPOSTLPG" hidden="1">[1]POSTLPG!#REF!</definedName>
    <definedName name="__123Graph_XPOSTULG" hidden="1">'[1]PO97(02)'!#REF!</definedName>
    <definedName name="__123Graph_XPRO" hidden="1">'[1]S''PORE-D'!#REF!</definedName>
    <definedName name="__123Graph_XPRO93" hidden="1">'[1]S''PORE-D'!#REF!</definedName>
    <definedName name="__123Graph_XSP1" hidden="1">'[1]S''PORE-D'!#REF!</definedName>
    <definedName name="__123Graph_XTEM1" hidden="1">'[1]CRUDE-D'!#REF!</definedName>
    <definedName name="__123Graph_XULG1" hidden="1">'[1]PO97(02)'!#REF!</definedName>
    <definedName name="__123Graph_XULG2" hidden="1">'[1]PO97(02)'!#REF!</definedName>
    <definedName name="__123Graph_XULG3" hidden="1">'[1]PO97(02)'!#REF!</definedName>
    <definedName name="__123Graph_XULG4" hidden="1">'[1]PO97(02)'!#REF!</definedName>
    <definedName name="__123Graph_XULG5" hidden="1">'[1]PO97(02)'!#REF!</definedName>
    <definedName name="__123Graph_XULG92" hidden="1">'[1]S''PORE-D'!#REF!</definedName>
    <definedName name="__123Graph_XULG95" hidden="1">'[1]S''PORE-D'!#REF!</definedName>
    <definedName name="__123Graph_XULG97" hidden="1">'[1]S''PORE-D'!#REF!</definedName>
    <definedName name="_10__123Graph_BP_10" hidden="1">'[1]S''PORE-D'!#REF!</definedName>
    <definedName name="_12__123Graph_CC_E" hidden="1">'[1]CRUDE-D'!#REF!</definedName>
    <definedName name="_14__123Graph_COM_EX" hidden="1">'[1]CRUDE-D'!#REF!</definedName>
    <definedName name="_16__123Graph_CP_10" hidden="1">'[1]S''PORE-D'!#REF!</definedName>
    <definedName name="_18__123Graph_DP_10" hidden="1">'[1]S''PORE-D'!#REF!</definedName>
    <definedName name="_2__123Graph_AC_E" hidden="1">'[1]CRUDE-D'!#REF!</definedName>
    <definedName name="_20__123Graph_DPICLPG_1" hidden="1">[1]POSTLPG!#REF!</definedName>
    <definedName name="_22__123Graph_DPICLPG_2" hidden="1">[1]POSTLPG!#REF!</definedName>
    <definedName name="_24__123Graph_XP_10" hidden="1">'[1]S''PORE-D'!#REF!</definedName>
    <definedName name="_4__123Graph_AOM_EX" hidden="1">'[1]CRUDE-D'!#REF!</definedName>
    <definedName name="_6__123Graph_AP_10" hidden="1">'[1]S''PORE-D'!#REF!</definedName>
    <definedName name="_8__123Graph_BC_E" hidden="1">'[1]CRUDE-D'!#REF!</definedName>
    <definedName name="AsOfDate">#REF!</definedName>
    <definedName name="LPGConsumptionDate">_xlfn.MAXIFS([2]!t_LPGConsumption[DATE],[2]!t_LPGConsumption[DATE],"&lt;=" &amp; [0]!AsOfDate)</definedName>
    <definedName name="LPGSupplyDate">_xlfn.MAXIFS([2]!t_LPGSupply[DATE],[2]!t_LPGSupply[DATE],"&lt;=" &amp; [0]!AsOfDate)</definedName>
    <definedName name="PriceStructureSource">"'" &amp; SUBSTITUTE([2]Setting!$D$13,"\","\[", LEN([2]Setting!$D$13) - LEN(SUBSTITUTE([2]Setting!$D$13,"\","")) ) &amp; "]ชดเชยราคา'!"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16" l="1"/>
  <c r="E13" i="216"/>
  <c r="E12" i="216"/>
  <c r="E11" i="216"/>
  <c r="E9" i="216"/>
  <c r="E8" i="216"/>
  <c r="E7" i="216"/>
  <c r="E6" i="216"/>
  <c r="E5" i="216"/>
  <c r="H9" i="216" l="1"/>
  <c r="H8" i="216"/>
  <c r="H7" i="216"/>
  <c r="H6" i="216"/>
  <c r="H5" i="216"/>
  <c r="H12" i="216"/>
  <c r="H11" i="216"/>
  <c r="I13" i="216"/>
  <c r="I9" i="216" l="1"/>
  <c r="I8" i="216"/>
  <c r="I7" i="216"/>
  <c r="I6" i="216"/>
  <c r="I5" i="216"/>
  <c r="I12" i="216"/>
  <c r="J12" i="216"/>
  <c r="I11" i="216"/>
  <c r="J13" i="216"/>
  <c r="J11" i="216" l="1"/>
  <c r="J6" i="216"/>
  <c r="L6" i="216" s="1"/>
  <c r="J8" i="216"/>
  <c r="J7" i="216"/>
  <c r="J5" i="216"/>
  <c r="L12" i="216"/>
  <c r="L13" i="216"/>
  <c r="J9" i="216"/>
  <c r="E14" i="81"/>
  <c r="H14" i="81" s="1"/>
  <c r="E13" i="81"/>
  <c r="H13" i="81" s="1"/>
  <c r="E12" i="81"/>
  <c r="H12" i="81" s="1"/>
  <c r="E11" i="81"/>
  <c r="H11" i="81" s="1"/>
  <c r="E10" i="81"/>
  <c r="H10" i="81" s="1"/>
  <c r="E9" i="81"/>
  <c r="H9" i="81" s="1"/>
  <c r="E8" i="81"/>
  <c r="H8" i="81" s="1"/>
  <c r="L11" i="216" l="1"/>
  <c r="L8" i="216"/>
  <c r="K13" i="216"/>
  <c r="L7" i="216"/>
  <c r="K6" i="216"/>
  <c r="L5" i="216"/>
  <c r="L9" i="216"/>
  <c r="K12" i="216"/>
  <c r="I10" i="81"/>
  <c r="J10" i="81" s="1"/>
  <c r="I11" i="81"/>
  <c r="J11" i="81" s="1"/>
  <c r="I12" i="81"/>
  <c r="J12" i="81" s="1"/>
  <c r="I13" i="81"/>
  <c r="J13" i="81" s="1"/>
  <c r="I14" i="81"/>
  <c r="J14" i="81" s="1"/>
  <c r="I8" i="81"/>
  <c r="J8" i="81" s="1"/>
  <c r="I9" i="81"/>
  <c r="J9" i="81" s="1"/>
  <c r="K11" i="216" l="1"/>
  <c r="K8" i="216"/>
  <c r="K9" i="216"/>
  <c r="K7" i="216"/>
  <c r="K5" i="216"/>
  <c r="L9" i="81"/>
  <c r="K9" i="81" s="1"/>
  <c r="L8" i="81"/>
  <c r="K8" i="81" s="1"/>
  <c r="L14" i="81"/>
  <c r="K14" i="81" s="1"/>
  <c r="L13" i="81"/>
  <c r="K13" i="81" s="1"/>
  <c r="L12" i="81"/>
  <c r="K12" i="81" s="1"/>
  <c r="L11" i="81"/>
  <c r="K11" i="81" s="1"/>
  <c r="L10" i="81"/>
  <c r="K10" i="81" s="1"/>
</calcChain>
</file>

<file path=xl/sharedStrings.xml><?xml version="1.0" encoding="utf-8"?>
<sst xmlns="http://schemas.openxmlformats.org/spreadsheetml/2006/main" count="87" uniqueCount="51">
  <si>
    <t xml:space="preserve">PRICE STRUCTURE OF PETROLEUM PRODUCT IN BANGKOK </t>
  </si>
  <si>
    <t>UNIT:BAHT/LITRE</t>
  </si>
  <si>
    <t>EX-REFIN.</t>
  </si>
  <si>
    <t>TAX</t>
  </si>
  <si>
    <t>M. TAX</t>
  </si>
  <si>
    <t>OIL</t>
  </si>
  <si>
    <t>CONSV.</t>
  </si>
  <si>
    <t xml:space="preserve">WHOLESALE </t>
  </si>
  <si>
    <t>VAT</t>
  </si>
  <si>
    <t>WS&amp;VAT</t>
  </si>
  <si>
    <t>MARKETING</t>
  </si>
  <si>
    <t>RETAIL</t>
  </si>
  <si>
    <t>(AVG)</t>
  </si>
  <si>
    <t>B./LITRE</t>
  </si>
  <si>
    <t>FUND</t>
  </si>
  <si>
    <t>PRICE(WS)</t>
  </si>
  <si>
    <t>MARGIN</t>
  </si>
  <si>
    <t xml:space="preserve">ULG </t>
  </si>
  <si>
    <t>GASOHOL95 E10</t>
  </si>
  <si>
    <t>GASOHOL91</t>
  </si>
  <si>
    <t>GASOHOL95 E20</t>
  </si>
  <si>
    <t>GASOHOL95 E85</t>
  </si>
  <si>
    <t>H-DIESEL B7</t>
  </si>
  <si>
    <t>ราคา ณ โรงกลั่น</t>
  </si>
  <si>
    <t>ภาษีสรรพสามิต</t>
  </si>
  <si>
    <t>ภาษีเทศบาล</t>
  </si>
  <si>
    <t>กองทุนน้ำมันเชื้อเพลิง</t>
  </si>
  <si>
    <t>กองทุนอนุรักษ์</t>
  </si>
  <si>
    <t>ราคาขายส่ง</t>
  </si>
  <si>
    <t>ภาษีมูลค่าเพิ่ม</t>
  </si>
  <si>
    <t>ราคาขายส่งรวมภาษีมูลค่าเพิ่ม</t>
  </si>
  <si>
    <t>ค่าการตลาด</t>
  </si>
  <si>
    <t>ภาษีค่าการตลาด</t>
  </si>
  <si>
    <t>ราคาขายปลีก</t>
  </si>
  <si>
    <t>หมายเหตุ</t>
  </si>
  <si>
    <t>H-DIESEL B 20</t>
  </si>
  <si>
    <t>ลดการจัดเก็บ 0.85 บาท</t>
  </si>
  <si>
    <t>27 มีนาคม 2568</t>
  </si>
  <si>
    <t>ลดการจัดเก็บ 0.47 บาท ราคาขายปลีกลดลง 0.50 บาท</t>
  </si>
  <si>
    <t>ลดการจัดเก็บ 0.65 บาท ราคาขายปลีกลดลง 0.50 บาท</t>
  </si>
  <si>
    <t>เพิ่มการจัดเก็บ 0.50 บาท ราคาขายปลีกลดลง 0.50 บาท</t>
  </si>
  <si>
    <t>ลดการจัดเก็บ 0.67 บาท ราคาขายปลีกลดลง 0.50 บาท</t>
  </si>
  <si>
    <t>ลดการจัดเก็บ 1.23 บาท ราคาขายปลีกลดลง 0.50 บาท</t>
  </si>
  <si>
    <t>H-DIESEL B20</t>
  </si>
  <si>
    <t>EX-REFIN</t>
  </si>
  <si>
    <t>EXCISE TAX</t>
  </si>
  <si>
    <t>(MM)</t>
  </si>
  <si>
    <t>เฉลี่ยถ่วงน้ำหนักกลุ่มดีเซล</t>
  </si>
  <si>
    <t>เฉลี่ยถ่วงน้ำหนักทั้งหมด</t>
  </si>
  <si>
    <t>เฉลี่ยถ่วงน้ำหนักกลุ่มเบนซิน</t>
  </si>
  <si>
    <t>อัตราเงินกองทุนฯ ตามโครงสร้างราคาน้ำมัน ณ วันที่ 3 ก.ค.69 (หลังประชุม กบน. เมื่อวันที่ 2 ก.ค.69)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</si>
</sst>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[$-107041E]d\ mmm\ yy"/>
    <numFmt numFmtId="166" formatCode="0.0000;[Red]\-0.0000"/>
    <numFmt numFmtId="167" formatCode="0.00;[Red]\-0.00"/>
    <numFmt numFmtId="168" formatCode="0.00_)"/>
    <numFmt numFmtId="169" formatCode="0.0000_)"/>
  </numFmts>
  <fonts count="2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10"/>
      <color theme="0"/>
      <name val="Tahoma"/>
      <family val="2"/>
    </font>
    <font>
      <b/>
      <sz val="16"/>
      <name val="Cordia New"/>
      <family val="2"/>
    </font>
    <font>
      <sz val="16"/>
      <name val="Cordia New"/>
      <family val="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4"/>
      <color theme="1"/>
      <name val="Cordia New"/>
      <family val="2"/>
      <charset val="222"/>
    </font>
    <font>
      <sz val="16"/>
      <name val="Cordia New"/>
      <family val="2"/>
      <charset val="222"/>
    </font>
    <font>
      <sz val="16"/>
      <color rgb="FF0070C0"/>
      <name val="Cordia New"/>
      <family val="2"/>
    </font>
    <font>
      <sz val="9"/>
      <color theme="1"/>
      <name val="Calibri"/>
      <family val="2"/>
      <charset val="222"/>
      <scheme val="minor"/>
    </font>
    <font>
      <b/>
      <sz val="10"/>
      <color theme="0"/>
      <name val="Tahoma"/>
      <family val="2"/>
    </font>
    <font>
      <b/>
      <sz val="18"/>
      <color theme="0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ordia New"/>
      <family val="2"/>
    </font>
    <font>
      <b/>
      <sz val="10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E26B0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69696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16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2" fontId="2" fillId="0" borderId="0" xfId="1" applyNumberFormat="1"/>
    <xf numFmtId="0" fontId="5" fillId="2" borderId="8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168" fontId="6" fillId="0" borderId="9" xfId="0" applyNumberFormat="1" applyFont="1" applyBorder="1" applyAlignment="1">
      <alignment horizontal="left"/>
    </xf>
    <xf numFmtId="169" fontId="7" fillId="4" borderId="10" xfId="0" applyNumberFormat="1" applyFont="1" applyFill="1" applyBorder="1" applyAlignment="1">
      <alignment horizontal="center"/>
    </xf>
    <xf numFmtId="169" fontId="7" fillId="5" borderId="8" xfId="0" applyNumberFormat="1" applyFont="1" applyFill="1" applyBorder="1" applyAlignment="1">
      <alignment horizontal="center"/>
    </xf>
    <xf numFmtId="168" fontId="6" fillId="5" borderId="12" xfId="0" applyNumberFormat="1" applyFont="1" applyFill="1" applyBorder="1" applyAlignment="1">
      <alignment horizontal="left"/>
    </xf>
    <xf numFmtId="169" fontId="7" fillId="5" borderId="13" xfId="0" applyNumberFormat="1" applyFont="1" applyFill="1" applyBorder="1" applyAlignment="1">
      <alignment horizontal="center"/>
    </xf>
    <xf numFmtId="166" fontId="2" fillId="3" borderId="7" xfId="1" applyNumberFormat="1" applyFill="1" applyBorder="1" applyAlignment="1">
      <alignment horizontal="center" vertical="center"/>
    </xf>
    <xf numFmtId="167" fontId="2" fillId="3" borderId="7" xfId="1" applyNumberFormat="1" applyFill="1" applyBorder="1" applyAlignment="1">
      <alignment horizontal="center" vertical="center"/>
    </xf>
    <xf numFmtId="168" fontId="6" fillId="0" borderId="12" xfId="0" applyNumberFormat="1" applyFont="1" applyBorder="1" applyAlignment="1">
      <alignment horizontal="left"/>
    </xf>
    <xf numFmtId="169" fontId="7" fillId="4" borderId="13" xfId="0" applyNumberFormat="1" applyFont="1" applyFill="1" applyBorder="1" applyAlignment="1">
      <alignment horizontal="center"/>
    </xf>
    <xf numFmtId="166" fontId="2" fillId="3" borderId="8" xfId="1" applyNumberFormat="1" applyFill="1" applyBorder="1" applyAlignment="1">
      <alignment horizontal="center" vertical="center"/>
    </xf>
    <xf numFmtId="167" fontId="2" fillId="3" borderId="8" xfId="1" applyNumberFormat="1" applyFill="1" applyBorder="1" applyAlignment="1">
      <alignment horizontal="center" vertical="center"/>
    </xf>
    <xf numFmtId="2" fontId="0" fillId="0" borderId="0" xfId="0" applyNumberFormat="1"/>
    <xf numFmtId="169" fontId="7" fillId="4" borderId="8" xfId="0" applyNumberFormat="1" applyFont="1" applyFill="1" applyBorder="1" applyAlignment="1">
      <alignment horizontal="center"/>
    </xf>
    <xf numFmtId="166" fontId="2" fillId="4" borderId="8" xfId="1" applyNumberFormat="1" applyFill="1" applyBorder="1" applyAlignment="1">
      <alignment horizontal="center" vertical="center"/>
    </xf>
    <xf numFmtId="167" fontId="2" fillId="4" borderId="8" xfId="1" applyNumberFormat="1" applyFill="1" applyBorder="1" applyAlignment="1">
      <alignment horizontal="center" vertical="center"/>
    </xf>
    <xf numFmtId="0" fontId="2" fillId="0" borderId="0" xfId="1" applyAlignment="1">
      <alignment horizontal="center"/>
    </xf>
    <xf numFmtId="169" fontId="7" fillId="4" borderId="14" xfId="0" applyNumberFormat="1" applyFont="1" applyFill="1" applyBorder="1" applyAlignment="1">
      <alignment horizontal="center"/>
    </xf>
    <xf numFmtId="166" fontId="2" fillId="4" borderId="16" xfId="1" applyNumberFormat="1" applyFill="1" applyBorder="1" applyAlignment="1">
      <alignment horizontal="center" vertical="center"/>
    </xf>
    <xf numFmtId="169" fontId="7" fillId="4" borderId="15" xfId="0" applyNumberFormat="1" applyFont="1" applyFill="1" applyBorder="1" applyAlignment="1">
      <alignment horizontal="center"/>
    </xf>
    <xf numFmtId="166" fontId="2" fillId="4" borderId="15" xfId="1" applyNumberFormat="1" applyFill="1" applyBorder="1" applyAlignment="1">
      <alignment horizontal="center" vertical="center"/>
    </xf>
    <xf numFmtId="167" fontId="2" fillId="4" borderId="15" xfId="1" applyNumberFormat="1" applyFill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17" xfId="1" applyBorder="1"/>
    <xf numFmtId="2" fontId="2" fillId="0" borderId="17" xfId="1" applyNumberFormat="1" applyBorder="1" applyAlignment="1">
      <alignment horizontal="center" vertical="center"/>
    </xf>
    <xf numFmtId="168" fontId="12" fillId="4" borderId="18" xfId="0" applyNumberFormat="1" applyFont="1" applyFill="1" applyBorder="1" applyAlignment="1">
      <alignment horizontal="left"/>
    </xf>
    <xf numFmtId="169" fontId="13" fillId="4" borderId="15" xfId="0" applyNumberFormat="1" applyFont="1" applyFill="1" applyBorder="1" applyAlignment="1">
      <alignment horizontal="center"/>
    </xf>
    <xf numFmtId="166" fontId="2" fillId="6" borderId="8" xfId="1" applyNumberFormat="1" applyFill="1" applyBorder="1" applyAlignment="1">
      <alignment horizontal="center" vertical="center"/>
    </xf>
    <xf numFmtId="166" fontId="2" fillId="4" borderId="11" xfId="1" applyNumberFormat="1" applyFill="1" applyBorder="1" applyAlignment="1">
      <alignment horizontal="center" vertical="center"/>
    </xf>
    <xf numFmtId="167" fontId="2" fillId="4" borderId="11" xfId="1" applyNumberFormat="1" applyFill="1" applyBorder="1" applyAlignment="1">
      <alignment horizontal="center" vertical="center"/>
    </xf>
    <xf numFmtId="0" fontId="11" fillId="6" borderId="19" xfId="2" applyFont="1" applyFill="1" applyBorder="1" applyAlignment="1">
      <alignment horizontal="left" vertical="center"/>
    </xf>
    <xf numFmtId="169" fontId="7" fillId="6" borderId="19" xfId="0" applyNumberFormat="1" applyFont="1" applyFill="1" applyBorder="1" applyAlignment="1">
      <alignment horizontal="center"/>
    </xf>
    <xf numFmtId="166" fontId="2" fillId="6" borderId="20" xfId="1" applyNumberFormat="1" applyFill="1" applyBorder="1" applyAlignment="1">
      <alignment horizontal="center" vertical="center"/>
    </xf>
    <xf numFmtId="169" fontId="7" fillId="6" borderId="21" xfId="0" applyNumberFormat="1" applyFont="1" applyFill="1" applyBorder="1" applyAlignment="1">
      <alignment horizontal="center"/>
    </xf>
    <xf numFmtId="169" fontId="13" fillId="6" borderId="21" xfId="0" applyNumberFormat="1" applyFont="1" applyFill="1" applyBorder="1" applyAlignment="1">
      <alignment horizontal="center"/>
    </xf>
    <xf numFmtId="166" fontId="2" fillId="6" borderId="21" xfId="1" applyNumberFormat="1" applyFill="1" applyBorder="1" applyAlignment="1">
      <alignment horizontal="center" vertical="center"/>
    </xf>
    <xf numFmtId="167" fontId="2" fillId="6" borderId="21" xfId="1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9" fontId="7" fillId="4" borderId="12" xfId="0" applyNumberFormat="1" applyFont="1" applyFill="1" applyBorder="1" applyAlignment="1">
      <alignment horizontal="center"/>
    </xf>
    <xf numFmtId="0" fontId="14" fillId="0" borderId="0" xfId="0" applyFont="1"/>
    <xf numFmtId="2" fontId="2" fillId="0" borderId="0" xfId="1" applyNumberFormat="1" applyAlignment="1">
      <alignment horizontal="right"/>
    </xf>
    <xf numFmtId="0" fontId="3" fillId="0" borderId="0" xfId="1" applyFont="1" applyAlignment="1">
      <alignment horizontal="center"/>
    </xf>
    <xf numFmtId="2" fontId="2" fillId="0" borderId="0" xfId="1" applyNumberFormat="1" applyAlignment="1">
      <alignment horizontal="center"/>
    </xf>
    <xf numFmtId="2" fontId="2" fillId="0" borderId="0" xfId="1" applyNumberFormat="1" applyAlignment="1">
      <alignment horizontal="center" vertical="center"/>
    </xf>
    <xf numFmtId="0" fontId="15" fillId="7" borderId="22" xfId="1" applyFont="1" applyFill="1" applyBorder="1" applyAlignment="1">
      <alignment horizontal="center" vertical="center"/>
    </xf>
    <xf numFmtId="0" fontId="15" fillId="7" borderId="23" xfId="1" applyFont="1" applyFill="1" applyBorder="1" applyAlignment="1">
      <alignment horizontal="center" vertical="center"/>
    </xf>
    <xf numFmtId="0" fontId="15" fillId="7" borderId="9" xfId="1" applyFont="1" applyFill="1" applyBorder="1" applyAlignment="1">
      <alignment horizontal="center" vertical="center"/>
    </xf>
    <xf numFmtId="0" fontId="15" fillId="7" borderId="25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5" fillId="7" borderId="26" xfId="1" applyFont="1" applyFill="1" applyBorder="1" applyAlignment="1">
      <alignment horizontal="center" vertical="center"/>
    </xf>
    <xf numFmtId="0" fontId="15" fillId="7" borderId="24" xfId="1" applyFont="1" applyFill="1" applyBorder="1" applyAlignment="1">
      <alignment horizontal="center" vertical="center"/>
    </xf>
    <xf numFmtId="0" fontId="15" fillId="7" borderId="27" xfId="1" applyFont="1" applyFill="1" applyBorder="1" applyAlignment="1">
      <alignment horizontal="center" vertical="center"/>
    </xf>
    <xf numFmtId="0" fontId="15" fillId="7" borderId="0" xfId="1" applyFont="1" applyFill="1" applyAlignment="1">
      <alignment horizontal="center" vertical="center"/>
    </xf>
    <xf numFmtId="169" fontId="6" fillId="4" borderId="12" xfId="0" applyNumberFormat="1" applyFont="1" applyFill="1" applyBorder="1" applyAlignment="1">
      <alignment horizontal="center"/>
    </xf>
    <xf numFmtId="169" fontId="19" fillId="4" borderId="12" xfId="0" applyNumberFormat="1" applyFont="1" applyFill="1" applyBorder="1" applyAlignment="1">
      <alignment horizontal="center"/>
    </xf>
    <xf numFmtId="168" fontId="6" fillId="7" borderId="28" xfId="0" applyNumberFormat="1" applyFont="1" applyFill="1" applyBorder="1" applyAlignment="1">
      <alignment horizontal="left"/>
    </xf>
    <xf numFmtId="167" fontId="15" fillId="7" borderId="28" xfId="1" applyNumberFormat="1" applyFont="1" applyFill="1" applyBorder="1" applyAlignment="1">
      <alignment horizontal="center" vertical="center"/>
    </xf>
    <xf numFmtId="169" fontId="7" fillId="4" borderId="12" xfId="0" applyNumberFormat="1" applyFont="1" applyFill="1" applyBorder="1" applyAlignment="1">
      <alignment horizontal="left" vertical="center"/>
    </xf>
    <xf numFmtId="168" fontId="7" fillId="4" borderId="12" xfId="0" applyNumberFormat="1" applyFont="1" applyFill="1" applyBorder="1" applyAlignment="1">
      <alignment horizontal="center"/>
    </xf>
    <xf numFmtId="168" fontId="19" fillId="7" borderId="28" xfId="0" applyNumberFormat="1" applyFont="1" applyFill="1" applyBorder="1" applyAlignment="1">
      <alignment horizontal="center"/>
    </xf>
    <xf numFmtId="168" fontId="6" fillId="8" borderId="28" xfId="0" applyNumberFormat="1" applyFont="1" applyFill="1" applyBorder="1" applyAlignment="1">
      <alignment horizontal="left"/>
    </xf>
    <xf numFmtId="168" fontId="6" fillId="8" borderId="28" xfId="0" applyNumberFormat="1" applyFont="1" applyFill="1" applyBorder="1" applyAlignment="1">
      <alignment horizontal="center"/>
    </xf>
    <xf numFmtId="167" fontId="20" fillId="8" borderId="28" xfId="1" applyNumberFormat="1" applyFont="1" applyFill="1" applyBorder="1" applyAlignment="1">
      <alignment horizontal="center" vertical="center"/>
    </xf>
    <xf numFmtId="168" fontId="19" fillId="8" borderId="28" xfId="0" applyNumberFormat="1" applyFont="1" applyFill="1" applyBorder="1" applyAlignment="1">
      <alignment horizontal="center"/>
    </xf>
    <xf numFmtId="0" fontId="16" fillId="7" borderId="0" xfId="1" applyFont="1" applyFill="1" applyAlignment="1">
      <alignment horizontal="center" vertical="center"/>
    </xf>
    <xf numFmtId="165" fontId="3" fillId="0" borderId="29" xfId="1" applyNumberFormat="1" applyFont="1" applyBorder="1" applyAlignment="1">
      <alignment horizontal="center" vertical="center"/>
    </xf>
    <xf numFmtId="165" fontId="4" fillId="0" borderId="30" xfId="1" applyNumberFormat="1" applyFont="1" applyBorder="1" applyAlignment="1">
      <alignment horizontal="center" vertical="center"/>
    </xf>
    <xf numFmtId="165" fontId="4" fillId="0" borderId="31" xfId="1" applyNumberFormat="1" applyFont="1" applyBorder="1" applyAlignment="1">
      <alignment horizontal="center" vertical="center"/>
    </xf>
    <xf numFmtId="2" fontId="2" fillId="0" borderId="0" xfId="1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9" fontId="6" fillId="8" borderId="29" xfId="0" applyNumberFormat="1" applyFont="1" applyFill="1" applyBorder="1" applyAlignment="1">
      <alignment horizontal="center" vertical="center"/>
    </xf>
    <xf numFmtId="169" fontId="6" fillId="8" borderId="30" xfId="0" applyNumberFormat="1" applyFont="1" applyFill="1" applyBorder="1" applyAlignment="1">
      <alignment horizontal="center" vertical="center"/>
    </xf>
    <xf numFmtId="169" fontId="6" fillId="8" borderId="31" xfId="0" applyNumberFormat="1" applyFont="1" applyFill="1" applyBorder="1" applyAlignment="1">
      <alignment horizontal="center" vertical="center"/>
    </xf>
    <xf numFmtId="166" fontId="2" fillId="8" borderId="29" xfId="1" applyNumberFormat="1" applyFill="1" applyBorder="1" applyAlignment="1">
      <alignment horizontal="center" vertical="center"/>
    </xf>
    <xf numFmtId="166" fontId="2" fillId="8" borderId="30" xfId="1" applyNumberFormat="1" applyFill="1" applyBorder="1" applyAlignment="1">
      <alignment horizontal="center" vertical="center"/>
    </xf>
    <xf numFmtId="166" fontId="2" fillId="8" borderId="31" xfId="1" applyNumberFormat="1" applyFill="1" applyBorder="1" applyAlignment="1">
      <alignment horizontal="center" vertical="center"/>
    </xf>
    <xf numFmtId="0" fontId="18" fillId="8" borderId="34" xfId="0" applyFont="1" applyFill="1" applyBorder="1" applyAlignment="1">
      <alignment horizontal="center" vertical="center"/>
    </xf>
    <xf numFmtId="0" fontId="18" fillId="8" borderId="32" xfId="0" applyFont="1" applyFill="1" applyBorder="1" applyAlignment="1">
      <alignment horizontal="center" vertical="center"/>
    </xf>
    <xf numFmtId="0" fontId="18" fillId="8" borderId="33" xfId="0" applyFont="1" applyFill="1" applyBorder="1" applyAlignment="1">
      <alignment horizontal="center" vertical="center"/>
    </xf>
    <xf numFmtId="0" fontId="17" fillId="7" borderId="34" xfId="0" applyFont="1" applyFill="1" applyBorder="1" applyAlignment="1">
      <alignment horizontal="center" vertical="center"/>
    </xf>
    <xf numFmtId="0" fontId="17" fillId="7" borderId="32" xfId="0" applyFont="1" applyFill="1" applyBorder="1" applyAlignment="1">
      <alignment horizontal="center" vertical="center"/>
    </xf>
    <xf numFmtId="0" fontId="17" fillId="7" borderId="33" xfId="0" applyFont="1" applyFill="1" applyBorder="1" applyAlignment="1">
      <alignment horizontal="center" vertical="center"/>
    </xf>
    <xf numFmtId="0" fontId="14" fillId="7" borderId="29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4" fillId="7" borderId="31" xfId="0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165" fontId="4" fillId="0" borderId="0" xfId="1" applyNumberFormat="1" applyFont="1" applyAlignment="1">
      <alignment horizontal="center" vertical="center"/>
    </xf>
    <xf numFmtId="2" fontId="2" fillId="0" borderId="17" xfId="1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7">
    <cellStyle name="Comma 2" xfId="3" xr:uid="{8958A813-589B-46E8-AA30-528E75389A62}"/>
    <cellStyle name="Comma 5" xfId="5" xr:uid="{9C904ED9-5F66-48AF-B83D-F565728B652C}"/>
    <cellStyle name="Comma 7" xfId="6" xr:uid="{543E8460-CC74-4F53-AE88-A7C93D54A37D}"/>
    <cellStyle name="Currency 2" xfId="4" xr:uid="{E6E3896C-8B1F-4570-BA96-5AAE2AA25D06}"/>
    <cellStyle name="Normal" xfId="0" builtinId="0"/>
    <cellStyle name="Normal 2" xfId="2" xr:uid="{E6D2FC12-A2E0-4F26-A858-3DBD2A824C8A}"/>
    <cellStyle name="Normal 2 2" xfId="1" xr:uid="{0DBE776B-B986-4F67-A245-7994BD00B27B}"/>
  </cellStyles>
  <dxfs count="0"/>
  <tableStyles count="0" defaultTableStyle="TableStyleMedium2" defaultPivotStyle="PivotStyleLight16"/>
  <colors>
    <mruColors>
      <color rgb="FF969696"/>
      <color rgb="FF666699"/>
      <color rgb="FFFF6600"/>
      <color rgb="FFFF9900"/>
      <color rgb="FFE0830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tkanereng-xp\My%20Documents\WINDOWS\Temporary%20Internet%20Files\Content.IE5\D0WRDD4X\DATA\POO\DATA_MO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FFO-JK\Desktop\DATABase\DATA\Oil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โครงสร้างราคา"/>
      <sheetName val="retail"/>
      <sheetName val="CRUDE-M"/>
      <sheetName val="CRUDE-D"/>
      <sheetName val="S'PORE-M"/>
      <sheetName val="S'PORE-D"/>
      <sheetName val="PO97(02)"/>
      <sheetName val="POSTF1"/>
      <sheetName val="POSTHD1"/>
      <sheetName val="POSTLP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Setting"/>
      <sheetName val="Crude"/>
      <sheetName val="Oil"/>
      <sheetName val="Retail Price"/>
      <sheetName val="ราคาหน้าปั้ม"/>
      <sheetName val="Oil Fund Rate"/>
      <sheetName val="LPG Consumption"/>
      <sheetName val="LPG Supply"/>
      <sheetName val="ราคาน้ำมัน"/>
      <sheetName val="Oil Consumption"/>
      <sheetName val="LPG Rate"/>
      <sheetName val="สภาพคล่องกองทุนฯ"/>
      <sheetName val="Price Structure"/>
      <sheetName val="โครงสร้างราคา "/>
      <sheetName val="โครงสร้างราคา-2"/>
      <sheetName val="สรุปรายงานราคา"/>
      <sheetName val="ปริมาณการใช้น้ำมัน"/>
      <sheetName val="Ethanol"/>
      <sheetName val="B100"/>
      <sheetName val="NGVSetup"/>
      <sheetName val="Oil Report"/>
    </sheetNames>
    <sheetDataSet>
      <sheetData sheetId="0" refreshError="1"/>
      <sheetData sheetId="1">
        <row r="13">
          <cell r="D13" t="str">
            <v>C:\Users\OFFO-JK\Desktop\ม.ค. 64\ส.ค.64\13 ส.ค. 64\โครงสร้าง+คำนวณ 13.xls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98EAB-5216-453D-8923-CC7619511052}">
  <dimension ref="B1:AI18"/>
  <sheetViews>
    <sheetView showGridLines="0" tabSelected="1" zoomScale="89" zoomScaleNormal="89" workbookViewId="0">
      <selection activeCell="K16" sqref="K16"/>
    </sheetView>
  </sheetViews>
  <sheetFormatPr defaultRowHeight="15"/>
  <cols>
    <col min="1" max="1" width="2.7109375" customWidth="1"/>
    <col min="2" max="2" width="19.28515625" customWidth="1"/>
    <col min="3" max="13" width="16.28515625" customWidth="1"/>
    <col min="14" max="14" width="64.85546875" bestFit="1" customWidth="1"/>
    <col min="15" max="16" width="0" hidden="1" customWidth="1"/>
    <col min="17" max="17" width="11" hidden="1" customWidth="1"/>
    <col min="18" max="24" width="0" hidden="1" customWidth="1"/>
    <col min="26" max="26" width="6.140625" customWidth="1"/>
    <col min="28" max="28" width="2" customWidth="1"/>
    <col min="32" max="32" width="3.140625" customWidth="1"/>
  </cols>
  <sheetData>
    <row r="1" spans="2:35" ht="30" customHeight="1" thickBot="1">
      <c r="B1" s="77" t="s">
        <v>50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54"/>
    </row>
    <row r="2" spans="2:35" s="4" customFormat="1" ht="18.75" thickBot="1"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  <c r="N2" s="2"/>
      <c r="O2" s="3" t="s">
        <v>23</v>
      </c>
      <c r="P2" s="3" t="s">
        <v>24</v>
      </c>
      <c r="Q2" s="3" t="s">
        <v>25</v>
      </c>
      <c r="R2" s="3" t="s">
        <v>26</v>
      </c>
      <c r="S2" s="3" t="s">
        <v>27</v>
      </c>
      <c r="T2" s="3" t="s">
        <v>28</v>
      </c>
      <c r="U2" s="3" t="s">
        <v>29</v>
      </c>
      <c r="V2" s="3" t="s">
        <v>30</v>
      </c>
      <c r="W2" s="3" t="s">
        <v>31</v>
      </c>
      <c r="X2" s="3" t="s">
        <v>32</v>
      </c>
    </row>
    <row r="3" spans="2:35" s="1" customFormat="1" ht="12.75">
      <c r="B3" s="57" t="s">
        <v>1</v>
      </c>
      <c r="C3" s="59" t="s">
        <v>44</v>
      </c>
      <c r="D3" s="59" t="s">
        <v>45</v>
      </c>
      <c r="E3" s="59" t="s">
        <v>4</v>
      </c>
      <c r="F3" s="59" t="s">
        <v>5</v>
      </c>
      <c r="G3" s="59" t="s">
        <v>6</v>
      </c>
      <c r="H3" s="59" t="s">
        <v>7</v>
      </c>
      <c r="I3" s="59" t="s">
        <v>8</v>
      </c>
      <c r="J3" s="64" t="s">
        <v>9</v>
      </c>
      <c r="K3" s="59" t="s">
        <v>10</v>
      </c>
      <c r="L3" s="59" t="s">
        <v>8</v>
      </c>
      <c r="M3" s="62" t="s">
        <v>11</v>
      </c>
      <c r="N3" s="81"/>
      <c r="O3" s="10"/>
    </row>
    <row r="4" spans="2:35" s="1" customFormat="1" ht="12.75" customHeight="1">
      <c r="B4" s="58"/>
      <c r="C4" s="60"/>
      <c r="D4" s="61"/>
      <c r="E4" s="61" t="s">
        <v>13</v>
      </c>
      <c r="F4" s="61" t="s">
        <v>14</v>
      </c>
      <c r="G4" s="61" t="s">
        <v>14</v>
      </c>
      <c r="H4" s="61" t="s">
        <v>15</v>
      </c>
      <c r="I4" s="61"/>
      <c r="J4" s="65"/>
      <c r="K4" s="61" t="s">
        <v>16</v>
      </c>
      <c r="L4" s="61" t="s">
        <v>46</v>
      </c>
      <c r="M4" s="63"/>
      <c r="N4" s="82"/>
      <c r="P4" s="28"/>
    </row>
    <row r="5" spans="2:35" s="1" customFormat="1" ht="23.25" customHeight="1">
      <c r="B5" s="70" t="s">
        <v>17</v>
      </c>
      <c r="C5" s="51">
        <v>21.409800000000001</v>
      </c>
      <c r="D5" s="51">
        <v>7.5</v>
      </c>
      <c r="E5" s="51">
        <f>D5*10/100</f>
        <v>0.75</v>
      </c>
      <c r="F5" s="66">
        <v>10.55</v>
      </c>
      <c r="G5" s="51">
        <v>0.05</v>
      </c>
      <c r="H5" s="51">
        <f>SUM(C5:G5)</f>
        <v>40.259799999999998</v>
      </c>
      <c r="I5" s="51">
        <f t="shared" ref="I5:I9" si="0">H5*7/100</f>
        <v>2.8181859999999999</v>
      </c>
      <c r="J5" s="51">
        <f t="shared" ref="J5:J13" si="1">SUM(H5:I5)</f>
        <v>43.077985999999996</v>
      </c>
      <c r="K5" s="66">
        <f t="shared" ref="K5:K13" si="2">M5-J5-L5</f>
        <v>3.1421140000000021</v>
      </c>
      <c r="L5" s="51">
        <f>ROUND((M5-J5)*7/107,4)</f>
        <v>0.21990000000000001</v>
      </c>
      <c r="M5" s="71">
        <v>46.44</v>
      </c>
      <c r="N5" s="55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</row>
    <row r="6" spans="2:35" s="1" customFormat="1" ht="23.25" customHeight="1">
      <c r="B6" s="70" t="s">
        <v>18</v>
      </c>
      <c r="C6" s="51">
        <v>21.6343</v>
      </c>
      <c r="D6" s="51">
        <v>6.75</v>
      </c>
      <c r="E6" s="51">
        <f t="shared" ref="E6:E13" si="3">D6*10/100</f>
        <v>0.67500000000000004</v>
      </c>
      <c r="F6" s="66">
        <v>2.96</v>
      </c>
      <c r="G6" s="51">
        <v>0.05</v>
      </c>
      <c r="H6" s="51">
        <f>SUM(C6:G6)</f>
        <v>32.069299999999998</v>
      </c>
      <c r="I6" s="51">
        <f t="shared" si="0"/>
        <v>2.2448509999999997</v>
      </c>
      <c r="J6" s="51">
        <f t="shared" si="1"/>
        <v>34.314150999999995</v>
      </c>
      <c r="K6" s="66">
        <f>M6-J6-L6</f>
        <v>2.9307490000000076</v>
      </c>
      <c r="L6" s="51">
        <f>ROUND((M6-J6)*7/107,4)</f>
        <v>0.2051</v>
      </c>
      <c r="M6" s="71">
        <v>37.450000000000003</v>
      </c>
      <c r="N6" s="55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</row>
    <row r="7" spans="2:35" s="1" customFormat="1" ht="23.25" customHeight="1">
      <c r="B7" s="70" t="s">
        <v>19</v>
      </c>
      <c r="C7" s="51">
        <v>21.2182</v>
      </c>
      <c r="D7" s="51">
        <v>6.75</v>
      </c>
      <c r="E7" s="51">
        <f t="shared" si="3"/>
        <v>0.67500000000000004</v>
      </c>
      <c r="F7" s="66">
        <v>2.96</v>
      </c>
      <c r="G7" s="51">
        <v>0.05</v>
      </c>
      <c r="H7" s="51">
        <f>SUM(C7:G7)</f>
        <v>31.653200000000002</v>
      </c>
      <c r="I7" s="51">
        <f t="shared" si="0"/>
        <v>2.2157240000000002</v>
      </c>
      <c r="J7" s="51">
        <f t="shared" si="1"/>
        <v>33.868924</v>
      </c>
      <c r="K7" s="66">
        <f t="shared" si="2"/>
        <v>3.0009759999999983</v>
      </c>
      <c r="L7" s="51">
        <f>ROUND((M7-J7)*7/107,4)</f>
        <v>0.21010000000000001</v>
      </c>
      <c r="M7" s="71">
        <v>37.08</v>
      </c>
      <c r="N7" s="55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</row>
    <row r="8" spans="2:35" s="1" customFormat="1" ht="23.25" customHeight="1">
      <c r="B8" s="70" t="s">
        <v>20</v>
      </c>
      <c r="C8" s="51">
        <v>21.641500000000001</v>
      </c>
      <c r="D8" s="51">
        <v>6</v>
      </c>
      <c r="E8" s="51">
        <f t="shared" si="3"/>
        <v>0.6</v>
      </c>
      <c r="F8" s="67">
        <v>-1.19</v>
      </c>
      <c r="G8" s="51">
        <v>0.05</v>
      </c>
      <c r="H8" s="51">
        <f>SUM(C8:G8)</f>
        <v>27.101500000000001</v>
      </c>
      <c r="I8" s="51">
        <f t="shared" si="0"/>
        <v>1.8971050000000003</v>
      </c>
      <c r="J8" s="51">
        <f t="shared" si="1"/>
        <v>28.998605000000001</v>
      </c>
      <c r="K8" s="66">
        <f t="shared" si="2"/>
        <v>3.2255950000000015</v>
      </c>
      <c r="L8" s="51">
        <f>ROUND((M8-J8)*7/107,4)</f>
        <v>0.2258</v>
      </c>
      <c r="M8" s="71">
        <v>32.450000000000003</v>
      </c>
      <c r="N8" s="55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</row>
    <row r="9" spans="2:35" s="1" customFormat="1" ht="23.25" customHeight="1" thickBot="1">
      <c r="B9" s="70" t="s">
        <v>21</v>
      </c>
      <c r="C9" s="51">
        <v>24.011800000000001</v>
      </c>
      <c r="D9" s="51">
        <v>1.125</v>
      </c>
      <c r="E9" s="51">
        <f t="shared" si="3"/>
        <v>0.1125</v>
      </c>
      <c r="F9" s="67">
        <v>-2.25</v>
      </c>
      <c r="G9" s="51">
        <v>0.05</v>
      </c>
      <c r="H9" s="51">
        <f>SUM(C9:G9)</f>
        <v>23.049300000000002</v>
      </c>
      <c r="I9" s="51">
        <f t="shared" si="0"/>
        <v>1.613451</v>
      </c>
      <c r="J9" s="51">
        <f t="shared" si="1"/>
        <v>24.662751000000004</v>
      </c>
      <c r="K9" s="66">
        <f t="shared" si="2"/>
        <v>3.4834489999999971</v>
      </c>
      <c r="L9" s="51">
        <f>ROUND((M9-J9)*7/107,4)</f>
        <v>0.24379999999999999</v>
      </c>
      <c r="M9" s="71">
        <v>28.39</v>
      </c>
      <c r="N9" s="55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</row>
    <row r="10" spans="2:35" s="1" customFormat="1" ht="23.25" customHeight="1" thickBot="1">
      <c r="B10" s="73"/>
      <c r="C10" s="83" t="s">
        <v>49</v>
      </c>
      <c r="D10" s="84"/>
      <c r="E10" s="85"/>
      <c r="F10" s="74"/>
      <c r="G10" s="86"/>
      <c r="H10" s="87"/>
      <c r="I10" s="87"/>
      <c r="J10" s="88"/>
      <c r="K10" s="75">
        <v>3.0051000000000001</v>
      </c>
      <c r="L10" s="86"/>
      <c r="M10" s="88"/>
      <c r="N10" s="55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</row>
    <row r="11" spans="2:35" ht="24">
      <c r="B11" s="70" t="s">
        <v>22</v>
      </c>
      <c r="C11" s="51">
        <v>25.450099999999999</v>
      </c>
      <c r="D11" s="51">
        <v>6.92</v>
      </c>
      <c r="E11" s="51">
        <f t="shared" si="3"/>
        <v>0.69200000000000006</v>
      </c>
      <c r="F11" s="67">
        <v>-0.41</v>
      </c>
      <c r="G11" s="51">
        <v>0.05</v>
      </c>
      <c r="H11" s="51">
        <f>SUM(C11:G11)</f>
        <v>32.702100000000002</v>
      </c>
      <c r="I11" s="51">
        <f>H11*7/100</f>
        <v>2.2891470000000003</v>
      </c>
      <c r="J11" s="51">
        <f t="shared" si="1"/>
        <v>34.991247000000001</v>
      </c>
      <c r="K11" s="66">
        <f t="shared" si="2"/>
        <v>2.3446529999999988</v>
      </c>
      <c r="L11" s="51">
        <f>ROUND((M11-J11)*7/107,4)</f>
        <v>0.1641</v>
      </c>
      <c r="M11" s="71">
        <v>37.5</v>
      </c>
      <c r="N11" s="55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</row>
    <row r="12" spans="2:35" ht="24" hidden="1">
      <c r="B12" s="70" t="s">
        <v>35</v>
      </c>
      <c r="C12" s="51">
        <v>24.948499999999999</v>
      </c>
      <c r="D12" s="51">
        <v>5.1529999999999996</v>
      </c>
      <c r="E12" s="51">
        <f t="shared" si="3"/>
        <v>0.51529999999999998</v>
      </c>
      <c r="F12" s="67">
        <v>0.87</v>
      </c>
      <c r="G12" s="51">
        <v>0.05</v>
      </c>
      <c r="H12" s="51">
        <f>SUM(C12:G12)</f>
        <v>31.536799999999999</v>
      </c>
      <c r="I12" s="51">
        <f t="shared" ref="I12" si="4">H12*7/100</f>
        <v>2.207576</v>
      </c>
      <c r="J12" s="51">
        <f t="shared" si="1"/>
        <v>33.744376000000003</v>
      </c>
      <c r="K12" s="66">
        <f t="shared" si="2"/>
        <v>-0.7517532710280419</v>
      </c>
      <c r="L12" s="51">
        <f t="shared" ref="L12" si="5">(M12-J12)*7/107</f>
        <v>-5.2622728971962934E-2</v>
      </c>
      <c r="M12" s="51">
        <v>32.94</v>
      </c>
      <c r="N12" s="56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</row>
    <row r="13" spans="2:35" ht="24.75" thickBot="1">
      <c r="B13" s="70" t="s">
        <v>43</v>
      </c>
      <c r="C13" s="51">
        <v>27.384399999999999</v>
      </c>
      <c r="D13" s="51">
        <v>5.9530000000000003</v>
      </c>
      <c r="E13" s="51">
        <f t="shared" si="3"/>
        <v>0.59530000000000005</v>
      </c>
      <c r="F13" s="67">
        <v>-5.91</v>
      </c>
      <c r="G13" s="51">
        <v>0.05</v>
      </c>
      <c r="H13" s="51">
        <f>SUM(C13:G13)</f>
        <v>28.072700000000005</v>
      </c>
      <c r="I13" s="51">
        <f>H13*7/100</f>
        <v>1.9650890000000003</v>
      </c>
      <c r="J13" s="51">
        <f t="shared" si="1"/>
        <v>30.037789000000004</v>
      </c>
      <c r="K13" s="66">
        <f t="shared" si="2"/>
        <v>2.3011109999999966</v>
      </c>
      <c r="L13" s="51">
        <f>ROUND((M13-J13)*7/107,4)</f>
        <v>0.16109999999999999</v>
      </c>
      <c r="M13" s="71">
        <v>32.5</v>
      </c>
      <c r="N13" s="55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</row>
    <row r="14" spans="2:35" ht="23.25" customHeight="1" thickBot="1">
      <c r="B14" s="73"/>
      <c r="C14" s="89" t="s">
        <v>47</v>
      </c>
      <c r="D14" s="90"/>
      <c r="E14" s="91"/>
      <c r="F14" s="76"/>
      <c r="G14" s="86"/>
      <c r="H14" s="87"/>
      <c r="I14" s="87"/>
      <c r="J14" s="88"/>
      <c r="K14" s="75">
        <v>2.3292999999999999</v>
      </c>
      <c r="L14" s="86"/>
      <c r="M14" s="88"/>
    </row>
    <row r="15" spans="2:35" s="52" customFormat="1" ht="23.25" customHeight="1" thickBot="1">
      <c r="B15" s="68"/>
      <c r="C15" s="92" t="s">
        <v>48</v>
      </c>
      <c r="D15" s="93"/>
      <c r="E15" s="94"/>
      <c r="F15" s="72"/>
      <c r="G15" s="95"/>
      <c r="H15" s="96"/>
      <c r="I15" s="96"/>
      <c r="J15" s="97"/>
      <c r="K15" s="69">
        <v>2.556</v>
      </c>
      <c r="L15" s="95"/>
      <c r="M15" s="97"/>
    </row>
    <row r="16" spans="2:35">
      <c r="F16" s="50"/>
      <c r="H16" s="49"/>
      <c r="I16" s="24"/>
    </row>
    <row r="18" spans="6:6">
      <c r="F18" s="24"/>
    </row>
  </sheetData>
  <mergeCells count="12">
    <mergeCell ref="C14:E14"/>
    <mergeCell ref="G14:J14"/>
    <mergeCell ref="L14:M14"/>
    <mergeCell ref="C15:E15"/>
    <mergeCell ref="G15:J15"/>
    <mergeCell ref="L15:M15"/>
    <mergeCell ref="B1:M1"/>
    <mergeCell ref="B2:M2"/>
    <mergeCell ref="N3:N4"/>
    <mergeCell ref="C10:E10"/>
    <mergeCell ref="G10:J10"/>
    <mergeCell ref="L10:M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189CB-C119-4FF6-AEB1-6654E3350C8E}">
  <dimension ref="B2:Z18"/>
  <sheetViews>
    <sheetView showGridLines="0" zoomScale="110" zoomScaleNormal="110" workbookViewId="0">
      <selection activeCell="N8" sqref="N8:N13"/>
    </sheetView>
  </sheetViews>
  <sheetFormatPr defaultRowHeight="15"/>
  <cols>
    <col min="1" max="1" width="3" customWidth="1"/>
    <col min="2" max="2" width="17.7109375" bestFit="1" customWidth="1"/>
    <col min="6" max="6" width="10" bestFit="1" customWidth="1"/>
    <col min="14" max="14" width="44.85546875" bestFit="1" customWidth="1"/>
    <col min="15" max="16" width="0" hidden="1" customWidth="1"/>
    <col min="17" max="17" width="11" hidden="1" customWidth="1"/>
    <col min="18" max="25" width="0" hidden="1" customWidth="1"/>
  </cols>
  <sheetData>
    <row r="2" spans="2:26" ht="18" customHeight="1"/>
    <row r="3" spans="2:26" s="1" customFormat="1" ht="18">
      <c r="B3" s="98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2:26" s="1" customFormat="1" ht="18">
      <c r="B4" s="99" t="s">
        <v>37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2:26" s="4" customFormat="1" ht="18"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2"/>
      <c r="O5" s="3" t="s">
        <v>23</v>
      </c>
      <c r="P5" s="3" t="s">
        <v>24</v>
      </c>
      <c r="Q5" s="3" t="s">
        <v>25</v>
      </c>
      <c r="R5" s="3" t="s">
        <v>26</v>
      </c>
      <c r="S5" s="3" t="s">
        <v>27</v>
      </c>
      <c r="T5" s="3" t="s">
        <v>28</v>
      </c>
      <c r="U5" s="3" t="s">
        <v>29</v>
      </c>
      <c r="V5" s="3" t="s">
        <v>30</v>
      </c>
      <c r="W5" s="3" t="s">
        <v>31</v>
      </c>
      <c r="X5" s="3" t="s">
        <v>32</v>
      </c>
      <c r="Y5" s="3" t="s">
        <v>33</v>
      </c>
      <c r="Z5" s="4">
        <v>9</v>
      </c>
    </row>
    <row r="6" spans="2:26" s="1" customFormat="1" ht="12.75">
      <c r="B6" s="7" t="s">
        <v>1</v>
      </c>
      <c r="C6" s="5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8</v>
      </c>
      <c r="M6" s="9" t="s">
        <v>11</v>
      </c>
      <c r="N6" s="100" t="s">
        <v>34</v>
      </c>
      <c r="O6" s="10"/>
    </row>
    <row r="7" spans="2:26" s="1" customFormat="1" ht="12.75" customHeight="1" thickBot="1">
      <c r="B7" s="8"/>
      <c r="C7" s="6" t="s">
        <v>12</v>
      </c>
      <c r="D7" s="11" t="s">
        <v>13</v>
      </c>
      <c r="E7" s="11" t="s">
        <v>13</v>
      </c>
      <c r="F7" s="11" t="s">
        <v>14</v>
      </c>
      <c r="G7" s="12" t="s">
        <v>14</v>
      </c>
      <c r="H7" s="12" t="s">
        <v>15</v>
      </c>
      <c r="I7" s="12"/>
      <c r="J7" s="12"/>
      <c r="K7" s="12" t="s">
        <v>16</v>
      </c>
      <c r="L7" s="12"/>
      <c r="M7" s="12"/>
      <c r="N7" s="101"/>
      <c r="P7" s="28"/>
    </row>
    <row r="8" spans="2:26" s="1" customFormat="1" ht="23.25" customHeight="1">
      <c r="B8" s="13" t="s">
        <v>17</v>
      </c>
      <c r="C8" s="14">
        <v>18.245799999999999</v>
      </c>
      <c r="D8" s="26">
        <v>6.5</v>
      </c>
      <c r="E8" s="25">
        <f>D8*10/100</f>
        <v>0.65</v>
      </c>
      <c r="F8" s="25">
        <v>10.210000000000001</v>
      </c>
      <c r="G8" s="40">
        <v>0.05</v>
      </c>
      <c r="H8" s="40">
        <f t="shared" ref="H8:H12" si="0">SUM(C8:G8)</f>
        <v>35.655799999999999</v>
      </c>
      <c r="I8" s="40">
        <f t="shared" ref="I8:I12" si="1">H8*7/100</f>
        <v>2.4959059999999997</v>
      </c>
      <c r="J8" s="40">
        <f t="shared" ref="J8:J14" si="2">SUM(H8:I8)</f>
        <v>38.151705999999997</v>
      </c>
      <c r="K8" s="40">
        <f t="shared" ref="K8:K14" si="3">M8-J8-L8</f>
        <v>4.0077514018691591</v>
      </c>
      <c r="L8" s="40">
        <f t="shared" ref="L8:L14" si="4">(M8-J8)*7/107</f>
        <v>0.28054259813084115</v>
      </c>
      <c r="M8" s="41">
        <v>42.44</v>
      </c>
      <c r="N8" s="35" t="s">
        <v>38</v>
      </c>
    </row>
    <row r="9" spans="2:26" s="1" customFormat="1" ht="23.25" customHeight="1">
      <c r="B9" s="16" t="s">
        <v>18</v>
      </c>
      <c r="C9" s="17">
        <v>18.654299999999999</v>
      </c>
      <c r="D9" s="39">
        <v>5.85</v>
      </c>
      <c r="E9" s="15">
        <f t="shared" ref="E9:E14" si="5">D9*10/100</f>
        <v>0.58499999999999996</v>
      </c>
      <c r="F9" s="15">
        <v>3.37</v>
      </c>
      <c r="G9" s="18">
        <v>0.05</v>
      </c>
      <c r="H9" s="18">
        <f t="shared" si="0"/>
        <v>28.509300000000003</v>
      </c>
      <c r="I9" s="18">
        <f t="shared" si="1"/>
        <v>1.9956510000000003</v>
      </c>
      <c r="J9" s="18">
        <f t="shared" si="2"/>
        <v>30.504951000000002</v>
      </c>
      <c r="K9" s="18">
        <f>M9-J9-L9</f>
        <v>3.4065878504672864</v>
      </c>
      <c r="L9" s="18">
        <f t="shared" si="4"/>
        <v>0.23846114953271005</v>
      </c>
      <c r="M9" s="19">
        <v>34.15</v>
      </c>
      <c r="N9" s="35" t="s">
        <v>42</v>
      </c>
    </row>
    <row r="10" spans="2:26" s="1" customFormat="1" ht="23.25" customHeight="1">
      <c r="B10" s="20" t="s">
        <v>19</v>
      </c>
      <c r="C10" s="21">
        <v>18.2333</v>
      </c>
      <c r="D10" s="26">
        <v>5.85</v>
      </c>
      <c r="E10" s="25">
        <f t="shared" si="5"/>
        <v>0.58499999999999996</v>
      </c>
      <c r="F10" s="25">
        <v>3.37</v>
      </c>
      <c r="G10" s="26">
        <v>0.05</v>
      </c>
      <c r="H10" s="26">
        <f t="shared" si="0"/>
        <v>28.088300000000004</v>
      </c>
      <c r="I10" s="26">
        <f t="shared" si="1"/>
        <v>1.9661810000000002</v>
      </c>
      <c r="J10" s="26">
        <f t="shared" si="2"/>
        <v>30.054481000000003</v>
      </c>
      <c r="K10" s="26">
        <f t="shared" si="3"/>
        <v>3.4817934579439238</v>
      </c>
      <c r="L10" s="26">
        <f t="shared" si="4"/>
        <v>0.24372554205607466</v>
      </c>
      <c r="M10" s="27">
        <v>33.78</v>
      </c>
      <c r="N10" s="35" t="s">
        <v>42</v>
      </c>
    </row>
    <row r="11" spans="2:26" s="1" customFormat="1" ht="23.25" customHeight="1">
      <c r="B11" s="16" t="s">
        <v>20</v>
      </c>
      <c r="C11" s="17">
        <v>18.6219</v>
      </c>
      <c r="D11" s="39">
        <v>5.2</v>
      </c>
      <c r="E11" s="15">
        <f t="shared" si="5"/>
        <v>0.52</v>
      </c>
      <c r="F11" s="15">
        <v>1.96</v>
      </c>
      <c r="G11" s="22">
        <v>0.05</v>
      </c>
      <c r="H11" s="22">
        <f t="shared" si="0"/>
        <v>26.351900000000001</v>
      </c>
      <c r="I11" s="22">
        <f t="shared" si="1"/>
        <v>1.844633</v>
      </c>
      <c r="J11" s="22">
        <f t="shared" si="2"/>
        <v>28.196533000000002</v>
      </c>
      <c r="K11" s="22">
        <f t="shared" si="3"/>
        <v>3.4985672897196252</v>
      </c>
      <c r="L11" s="22">
        <f t="shared" si="4"/>
        <v>0.24489971028037377</v>
      </c>
      <c r="M11" s="23">
        <v>31.94</v>
      </c>
      <c r="N11" s="35" t="s">
        <v>39</v>
      </c>
    </row>
    <row r="12" spans="2:26" s="1" customFormat="1" ht="23.25" customHeight="1">
      <c r="B12" s="20" t="s">
        <v>21</v>
      </c>
      <c r="C12" s="21">
        <v>20.798400000000001</v>
      </c>
      <c r="D12" s="26">
        <v>0.97499999999999998</v>
      </c>
      <c r="E12" s="25">
        <f t="shared" si="5"/>
        <v>9.7500000000000003E-2</v>
      </c>
      <c r="F12" s="25">
        <v>1.66</v>
      </c>
      <c r="G12" s="26">
        <v>0.05</v>
      </c>
      <c r="H12" s="26">
        <f t="shared" si="0"/>
        <v>23.580900000000003</v>
      </c>
      <c r="I12" s="26">
        <f t="shared" si="1"/>
        <v>1.6506630000000002</v>
      </c>
      <c r="J12" s="26">
        <f t="shared" si="2"/>
        <v>25.231563000000005</v>
      </c>
      <c r="K12" s="26">
        <f t="shared" si="3"/>
        <v>4.7275112149532657</v>
      </c>
      <c r="L12" s="26">
        <f t="shared" si="4"/>
        <v>0.33092578504672859</v>
      </c>
      <c r="M12" s="27">
        <v>30.29</v>
      </c>
      <c r="N12" s="35" t="s">
        <v>40</v>
      </c>
    </row>
    <row r="13" spans="2:26" ht="24">
      <c r="B13" s="42" t="s">
        <v>22</v>
      </c>
      <c r="C13" s="43">
        <v>19.8706</v>
      </c>
      <c r="D13" s="44">
        <v>5.99</v>
      </c>
      <c r="E13" s="45">
        <f t="shared" si="5"/>
        <v>0.59900000000000009</v>
      </c>
      <c r="F13" s="46">
        <v>2</v>
      </c>
      <c r="G13" s="47">
        <v>0.05</v>
      </c>
      <c r="H13" s="47">
        <f>SUM(C13:G13)</f>
        <v>28.509599999999999</v>
      </c>
      <c r="I13" s="47">
        <f>H13*7/100</f>
        <v>1.9956719999999999</v>
      </c>
      <c r="J13" s="47">
        <f t="shared" si="2"/>
        <v>30.505271999999998</v>
      </c>
      <c r="K13" s="47">
        <f t="shared" si="3"/>
        <v>1.8081570093457942</v>
      </c>
      <c r="L13" s="47">
        <f t="shared" si="4"/>
        <v>0.1265709906542056</v>
      </c>
      <c r="M13" s="48">
        <v>32.44</v>
      </c>
      <c r="N13" s="35" t="s">
        <v>41</v>
      </c>
    </row>
    <row r="14" spans="2:26" ht="24.75" hidden="1" thickBot="1">
      <c r="B14" s="37" t="s">
        <v>35</v>
      </c>
      <c r="C14" s="29">
        <v>24.948499999999999</v>
      </c>
      <c r="D14" s="30">
        <v>5.1529999999999996</v>
      </c>
      <c r="E14" s="31">
        <f t="shared" si="5"/>
        <v>0.51529999999999998</v>
      </c>
      <c r="F14" s="38">
        <v>0.87</v>
      </c>
      <c r="G14" s="32">
        <v>0.05</v>
      </c>
      <c r="H14" s="32">
        <f t="shared" ref="H14" si="6">SUM(C14:G14)</f>
        <v>31.536799999999999</v>
      </c>
      <c r="I14" s="32">
        <f t="shared" ref="I14" si="7">H14*7/100</f>
        <v>2.207576</v>
      </c>
      <c r="J14" s="32">
        <f t="shared" si="2"/>
        <v>33.744376000000003</v>
      </c>
      <c r="K14" s="32">
        <f t="shared" si="3"/>
        <v>-0.7517532710280419</v>
      </c>
      <c r="L14" s="32">
        <f t="shared" si="4"/>
        <v>-5.2622728971962934E-2</v>
      </c>
      <c r="M14" s="33">
        <v>32.94</v>
      </c>
      <c r="N14" s="36" t="s">
        <v>36</v>
      </c>
    </row>
    <row r="15" spans="2:26">
      <c r="F15" s="24"/>
    </row>
    <row r="18" spans="6:6">
      <c r="F18" s="24"/>
    </row>
  </sheetData>
  <mergeCells count="4">
    <mergeCell ref="B3:M3"/>
    <mergeCell ref="B4:M4"/>
    <mergeCell ref="B5:M5"/>
    <mergeCell ref="N6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อัตราเงินกองทุนฯ ณ 3 ก.ค.69</vt:lpstr>
      <vt:lpstr>หลังปรับ(1)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OFFO-JK</dc:creator>
  <cp:lastModifiedBy>Suriyawate Boonthalarath</cp:lastModifiedBy>
  <cp:lastPrinted>2026-04-20T14:01:28Z</cp:lastPrinted>
  <dcterms:created xsi:type="dcterms:W3CDTF">2022-04-30T09:57:28Z</dcterms:created>
  <dcterms:modified xsi:type="dcterms:W3CDTF">2026-07-02T13:10:06Z</dcterms:modified>
</cp:coreProperties>
</file>